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autoCompressPictures="0"/>
  <bookViews>
    <workbookView xWindow="240" yWindow="105" windowWidth="29505" windowHeight="15660"/>
  </bookViews>
  <sheets>
    <sheet name="Lead ROI Calculator" sheetId="1" r:id="rId1"/>
    <sheet name="Lead Offers" sheetId="2" r:id="rId2"/>
    <sheet name="Sheet3" sheetId="3" r:id="rId3"/>
  </sheets>
  <calcPr calcId="125725" concurrentCalc="0"/>
  <extLst>
    <ext xmlns:mx="http://schemas.microsoft.com/office/mac/excel/2008/main" uri="http://schemas.microsoft.com/office/mac/excel/2008/main">
      <mx:ArchID Flags="2"/>
    </ext>
  </extLst>
</workbook>
</file>

<file path=xl/calcChain.xml><?xml version="1.0" encoding="utf-8"?>
<calcChain xmlns="http://schemas.openxmlformats.org/spreadsheetml/2006/main">
  <c r="F18" i="1"/>
  <c r="J28"/>
  <c r="J27"/>
  <c r="J26"/>
  <c r="J25"/>
  <c r="J24"/>
  <c r="J23"/>
  <c r="J22"/>
  <c r="J21"/>
  <c r="J20"/>
  <c r="J19"/>
  <c r="J18"/>
  <c r="J17"/>
  <c r="J16"/>
  <c r="J15"/>
  <c r="J14"/>
  <c r="J13"/>
  <c r="J12"/>
  <c r="J11"/>
  <c r="J10"/>
  <c r="J9"/>
  <c r="J8"/>
  <c r="J7"/>
  <c r="J6"/>
  <c r="E29"/>
  <c r="J5"/>
  <c r="I29"/>
  <c r="D29"/>
  <c r="C29"/>
  <c r="G6"/>
  <c r="G7"/>
  <c r="G8"/>
  <c r="G9"/>
  <c r="G10"/>
  <c r="G11"/>
  <c r="G12"/>
  <c r="G13"/>
  <c r="G14"/>
  <c r="G15"/>
  <c r="G16"/>
  <c r="G17"/>
  <c r="G18"/>
  <c r="G19"/>
  <c r="G20"/>
  <c r="G21"/>
  <c r="G22"/>
  <c r="G23"/>
  <c r="G24"/>
  <c r="G25"/>
  <c r="G26"/>
  <c r="G27"/>
  <c r="G28"/>
  <c r="G5"/>
  <c r="F6"/>
  <c r="H6"/>
  <c r="F7"/>
  <c r="H7"/>
  <c r="F8"/>
  <c r="H8"/>
  <c r="F9"/>
  <c r="H9"/>
  <c r="F10"/>
  <c r="H10"/>
  <c r="F11"/>
  <c r="H11"/>
  <c r="F12"/>
  <c r="H12"/>
  <c r="F13"/>
  <c r="H13"/>
  <c r="F14"/>
  <c r="H14"/>
  <c r="F15"/>
  <c r="H15"/>
  <c r="F16"/>
  <c r="H16"/>
  <c r="F17"/>
  <c r="H17"/>
  <c r="H18"/>
  <c r="F19"/>
  <c r="H19"/>
  <c r="F20"/>
  <c r="H20"/>
  <c r="F21"/>
  <c r="H21"/>
  <c r="F22"/>
  <c r="H22"/>
  <c r="F23"/>
  <c r="H23"/>
  <c r="F24"/>
  <c r="H24"/>
  <c r="F25"/>
  <c r="H25"/>
  <c r="F26"/>
  <c r="H26"/>
  <c r="F27"/>
  <c r="H27"/>
  <c r="F28"/>
  <c r="H28"/>
  <c r="F5"/>
  <c r="H5"/>
  <c r="H29"/>
  <c r="G29"/>
  <c r="K6"/>
  <c r="K8"/>
  <c r="K10"/>
  <c r="K12"/>
  <c r="K14"/>
  <c r="K16"/>
  <c r="K18"/>
  <c r="K20"/>
  <c r="K22"/>
  <c r="K24"/>
  <c r="K26"/>
  <c r="K28"/>
  <c r="K7"/>
  <c r="K9"/>
  <c r="K11"/>
  <c r="K13"/>
  <c r="K15"/>
  <c r="K17"/>
  <c r="K19"/>
  <c r="K21"/>
  <c r="K23"/>
  <c r="K25"/>
  <c r="K27"/>
  <c r="F29"/>
  <c r="K5"/>
  <c r="J29"/>
  <c r="K29"/>
</calcChain>
</file>

<file path=xl/sharedStrings.xml><?xml version="1.0" encoding="utf-8"?>
<sst xmlns="http://schemas.openxmlformats.org/spreadsheetml/2006/main" count="24" uniqueCount="24">
  <si>
    <t xml:space="preserve">Another awesome free tool for insurance agents from InsuranceSplash.com </t>
    <phoneticPr fontId="3" type="noConversion"/>
  </si>
  <si>
    <t>ROI on Every Dollar Spent</t>
    <phoneticPr fontId="3" type="noConversion"/>
  </si>
  <si>
    <t>Avg. Commission Per Sale</t>
    <phoneticPr fontId="3" type="noConversion"/>
  </si>
  <si>
    <t>Total Cost of Leads</t>
    <phoneticPr fontId="3" type="noConversion"/>
  </si>
  <si>
    <t>Average Cost Per Sale</t>
    <phoneticPr fontId="3" type="noConversion"/>
  </si>
  <si>
    <t>Lead Close Ratio</t>
    <phoneticPr fontId="3" type="noConversion"/>
  </si>
  <si>
    <t>Commission %:</t>
    <phoneticPr fontId="3" type="noConversion"/>
  </si>
  <si>
    <t>Total # of Leads Purchased</t>
    <phoneticPr fontId="3" type="noConversion"/>
  </si>
  <si>
    <t>Total # of Leads Closed</t>
    <phoneticPr fontId="3" type="noConversion"/>
  </si>
  <si>
    <t>Lead Source</t>
    <phoneticPr fontId="3" type="noConversion"/>
  </si>
  <si>
    <t>Cost For Each Lead</t>
    <phoneticPr fontId="3" type="noConversion"/>
  </si>
  <si>
    <t>Total Premium Written</t>
    <phoneticPr fontId="3" type="noConversion"/>
  </si>
  <si>
    <t>Sample Data</t>
    <phoneticPr fontId="3" type="noConversion"/>
  </si>
  <si>
    <t>Agent Insider</t>
    <phoneticPr fontId="3" type="noConversion"/>
  </si>
  <si>
    <t>Insure Me</t>
    <phoneticPr fontId="3" type="noConversion"/>
  </si>
  <si>
    <t>NetQuote</t>
    <phoneticPr fontId="3" type="noConversion"/>
  </si>
  <si>
    <t>YOU FILL IN THE GREEN BOXES</t>
    <phoneticPr fontId="3" type="noConversion"/>
  </si>
  <si>
    <t>THE YELLOW BOXES WILL FILL AUTOMATICALLY</t>
    <phoneticPr fontId="3" type="noConversion"/>
  </si>
  <si>
    <r>
      <t>Insurance Lead ROI Calculator</t>
    </r>
    <r>
      <rPr>
        <sz val="22"/>
        <color indexed="8"/>
        <rFont val="Trebuchet MS"/>
      </rPr>
      <t xml:space="preserve"> </t>
    </r>
    <phoneticPr fontId="3" type="noConversion"/>
  </si>
  <si>
    <t>Click Here to get $100 in FREE leads from Agent Insider</t>
  </si>
  <si>
    <t xml:space="preserve">Click here to get 15 FREE leads from NetQuote </t>
  </si>
  <si>
    <t>Click Here to get 10 FREE leads from InsureMe</t>
  </si>
  <si>
    <t>For more information about using this tool, Click Here to read about it on the InsuranceSplash blog.</t>
  </si>
  <si>
    <t>Here are some offers if you're looking to test new lead sources:</t>
  </si>
</sst>
</file>

<file path=xl/styles.xml><?xml version="1.0" encoding="utf-8"?>
<styleSheet xmlns="http://schemas.openxmlformats.org/spreadsheetml/2006/main">
  <numFmts count="3">
    <numFmt numFmtId="164" formatCode="&quot;$&quot;#,##0.00"/>
    <numFmt numFmtId="165" formatCode="&quot;$&quot;#,##0"/>
    <numFmt numFmtId="166" formatCode="0.0%"/>
  </numFmts>
  <fonts count="14">
    <font>
      <sz val="11"/>
      <color indexed="8"/>
      <name val="Calibri"/>
      <family val="2"/>
    </font>
    <font>
      <sz val="11"/>
      <color indexed="17"/>
      <name val="Calibri"/>
      <family val="2"/>
    </font>
    <font>
      <sz val="11"/>
      <color indexed="60"/>
      <name val="Calibri"/>
      <family val="2"/>
    </font>
    <font>
      <sz val="8"/>
      <name val="Verdana"/>
    </font>
    <font>
      <u/>
      <sz val="11"/>
      <color indexed="12"/>
      <name val="Calibri"/>
      <family val="2"/>
    </font>
    <font>
      <sz val="22"/>
      <color indexed="8"/>
      <name val="Trebuchet MS"/>
    </font>
    <font>
      <sz val="11"/>
      <color indexed="8"/>
      <name val="Trebuchet MS"/>
    </font>
    <font>
      <sz val="48"/>
      <color indexed="8"/>
      <name val="Trebuchet MS"/>
    </font>
    <font>
      <sz val="14"/>
      <color indexed="8"/>
      <name val="Trebuchet MS"/>
    </font>
    <font>
      <sz val="14"/>
      <color indexed="17"/>
      <name val="Trebuchet MS"/>
    </font>
    <font>
      <sz val="14"/>
      <color indexed="60"/>
      <name val="Trebuchet MS"/>
    </font>
    <font>
      <b/>
      <sz val="16"/>
      <color indexed="8"/>
      <name val="Trebuchet MS"/>
    </font>
    <font>
      <u/>
      <sz val="18"/>
      <color indexed="12"/>
      <name val="Calibri"/>
      <family val="2"/>
    </font>
    <font>
      <sz val="18"/>
      <color indexed="8"/>
      <name val="Calibri"/>
      <family val="2"/>
    </font>
  </fonts>
  <fills count="6">
    <fill>
      <patternFill patternType="none"/>
    </fill>
    <fill>
      <patternFill patternType="gray125"/>
    </fill>
    <fill>
      <patternFill patternType="solid">
        <fgColor indexed="42"/>
      </patternFill>
    </fill>
    <fill>
      <patternFill patternType="solid">
        <fgColor indexed="43"/>
      </patternFill>
    </fill>
    <fill>
      <patternFill patternType="solid">
        <fgColor indexed="42"/>
        <bgColor indexed="64"/>
      </patternFill>
    </fill>
    <fill>
      <patternFill patternType="solid">
        <fgColor indexed="4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2" borderId="0" applyNumberFormat="0" applyBorder="0" applyAlignment="0" applyProtection="0"/>
    <xf numFmtId="0" fontId="4" fillId="0" borderId="0" applyNumberFormat="0" applyFill="0" applyBorder="0" applyAlignment="0" applyProtection="0">
      <alignment vertical="top"/>
      <protection locked="0"/>
    </xf>
    <xf numFmtId="0" fontId="2" fillId="3" borderId="0" applyNumberFormat="0" applyBorder="0" applyAlignment="0" applyProtection="0"/>
  </cellStyleXfs>
  <cellXfs count="41">
    <xf numFmtId="0" fontId="0" fillId="0" borderId="0" xfId="0"/>
    <xf numFmtId="0" fontId="6" fillId="0" borderId="0" xfId="0" applyFont="1"/>
    <xf numFmtId="10" fontId="6" fillId="0" borderId="0" xfId="0" applyNumberFormat="1" applyFont="1"/>
    <xf numFmtId="0" fontId="8" fillId="0" borderId="0" xfId="0" applyFont="1"/>
    <xf numFmtId="10" fontId="8" fillId="0" borderId="0" xfId="0" applyNumberFormat="1" applyFont="1"/>
    <xf numFmtId="0" fontId="9" fillId="2" borderId="1" xfId="1" applyFont="1" applyBorder="1"/>
    <xf numFmtId="164" fontId="9" fillId="2" borderId="1" xfId="1" applyNumberFormat="1" applyFont="1" applyBorder="1"/>
    <xf numFmtId="165" fontId="9" fillId="2" borderId="1" xfId="1" applyNumberFormat="1" applyFont="1" applyBorder="1"/>
    <xf numFmtId="164" fontId="8" fillId="0" borderId="0" xfId="0" applyNumberFormat="1" applyFont="1"/>
    <xf numFmtId="165" fontId="8" fillId="0" borderId="0" xfId="0" applyNumberFormat="1" applyFont="1"/>
    <xf numFmtId="0" fontId="8" fillId="0" borderId="0" xfId="0" applyFont="1" applyAlignment="1">
      <alignment horizontal="center"/>
    </xf>
    <xf numFmtId="0" fontId="9" fillId="2" borderId="1" xfId="1" applyFont="1" applyBorder="1" applyAlignment="1">
      <alignment horizontal="center"/>
    </xf>
    <xf numFmtId="166" fontId="11" fillId="4" borderId="1" xfId="0" applyNumberFormat="1" applyFont="1" applyFill="1" applyBorder="1" applyAlignment="1">
      <alignment horizontal="center"/>
    </xf>
    <xf numFmtId="0" fontId="11" fillId="0" borderId="1" xfId="0" applyFont="1" applyBorder="1" applyAlignment="1">
      <alignment wrapText="1"/>
    </xf>
    <xf numFmtId="0" fontId="11" fillId="0" borderId="1" xfId="0" applyFont="1" applyBorder="1" applyAlignment="1">
      <alignment horizontal="center" wrapText="1"/>
    </xf>
    <xf numFmtId="10" fontId="11" fillId="0" borderId="1" xfId="0" applyNumberFormat="1" applyFont="1" applyBorder="1" applyAlignment="1">
      <alignment horizontal="center" wrapText="1"/>
    </xf>
    <xf numFmtId="0" fontId="11" fillId="0" borderId="2" xfId="0" applyFont="1" applyFill="1" applyBorder="1" applyAlignment="1">
      <alignment horizontal="right"/>
    </xf>
    <xf numFmtId="10" fontId="10" fillId="3" borderId="1" xfId="3" applyNumberFormat="1" applyFont="1" applyBorder="1" applyProtection="1">
      <protection locked="0"/>
    </xf>
    <xf numFmtId="164" fontId="10" fillId="3" borderId="1" xfId="3" applyNumberFormat="1" applyFont="1" applyBorder="1" applyProtection="1">
      <protection locked="0"/>
    </xf>
    <xf numFmtId="165" fontId="10" fillId="3" borderId="1" xfId="3" applyNumberFormat="1" applyFont="1" applyBorder="1" applyProtection="1">
      <protection locked="0"/>
    </xf>
    <xf numFmtId="0" fontId="4" fillId="0" borderId="0" xfId="2" applyAlignment="1" applyProtection="1"/>
    <xf numFmtId="0" fontId="13" fillId="0" borderId="0" xfId="0" applyFont="1"/>
    <xf numFmtId="0" fontId="12" fillId="0" borderId="5" xfId="2" applyFont="1" applyBorder="1" applyAlignment="1" applyProtection="1">
      <alignment horizontal="center" vertical="center"/>
    </xf>
    <xf numFmtId="0" fontId="12" fillId="0" borderId="6" xfId="2" applyFont="1" applyBorder="1" applyAlignment="1" applyProtection="1">
      <alignment horizontal="center" vertical="center"/>
    </xf>
    <xf numFmtId="0" fontId="12" fillId="0" borderId="7" xfId="2" applyFont="1" applyBorder="1" applyAlignment="1" applyProtection="1">
      <alignment horizontal="center" vertical="center"/>
    </xf>
    <xf numFmtId="0" fontId="12" fillId="0" borderId="8" xfId="2" applyFont="1" applyBorder="1" applyAlignment="1" applyProtection="1">
      <alignment horizontal="center" vertical="center"/>
    </xf>
    <xf numFmtId="0" fontId="12" fillId="0" borderId="0" xfId="2" applyFont="1" applyBorder="1" applyAlignment="1" applyProtection="1">
      <alignment horizontal="center" vertical="center"/>
    </xf>
    <xf numFmtId="0" fontId="12" fillId="0" borderId="9" xfId="2" applyFont="1" applyBorder="1" applyAlignment="1" applyProtection="1">
      <alignment horizontal="center" vertical="center"/>
    </xf>
    <xf numFmtId="0" fontId="12" fillId="0" borderId="10" xfId="2" applyFont="1" applyBorder="1" applyAlignment="1" applyProtection="1">
      <alignment horizontal="center" vertical="center"/>
    </xf>
    <xf numFmtId="0" fontId="12" fillId="0" borderId="11" xfId="2" applyFont="1" applyBorder="1" applyAlignment="1" applyProtection="1">
      <alignment horizontal="center" vertical="center"/>
    </xf>
    <xf numFmtId="0" fontId="12" fillId="0" borderId="12" xfId="2" applyFont="1" applyBorder="1" applyAlignment="1" applyProtection="1">
      <alignment horizontal="center" vertical="center"/>
    </xf>
    <xf numFmtId="0" fontId="7" fillId="0" borderId="0" xfId="0" applyFont="1" applyAlignment="1">
      <alignment horizontal="center"/>
    </xf>
    <xf numFmtId="0" fontId="5" fillId="0" borderId="0" xfId="0" applyFont="1" applyAlignment="1">
      <alignment horizontal="center"/>
    </xf>
    <xf numFmtId="0" fontId="4" fillId="0" borderId="0" xfId="2" applyFont="1" applyAlignment="1" applyProtection="1">
      <alignment horizontal="center"/>
    </xf>
    <xf numFmtId="0" fontId="4" fillId="0" borderId="0" xfId="2" applyAlignment="1" applyProtection="1">
      <alignment horizontal="center"/>
    </xf>
    <xf numFmtId="0" fontId="6" fillId="0" borderId="0" xfId="0" applyFont="1" applyAlignment="1">
      <alignment horizontal="center" wrapText="1"/>
    </xf>
    <xf numFmtId="0" fontId="6" fillId="4" borderId="2" xfId="0" applyFont="1" applyFill="1" applyBorder="1" applyAlignment="1">
      <alignment horizontal="center"/>
    </xf>
    <xf numFmtId="0" fontId="6" fillId="4" borderId="3" xfId="0" applyFont="1" applyFill="1" applyBorder="1" applyAlignment="1">
      <alignment horizontal="center"/>
    </xf>
    <xf numFmtId="0" fontId="6" fillId="5" borderId="2" xfId="0" applyFont="1" applyFill="1" applyBorder="1" applyAlignment="1">
      <alignment horizontal="center"/>
    </xf>
    <xf numFmtId="0" fontId="6" fillId="5" borderId="4" xfId="0" applyFont="1" applyFill="1" applyBorder="1" applyAlignment="1">
      <alignment horizontal="center"/>
    </xf>
    <xf numFmtId="0" fontId="6" fillId="5" borderId="3" xfId="0" applyFont="1" applyFill="1" applyBorder="1" applyAlignment="1">
      <alignment horizontal="center"/>
    </xf>
  </cellXfs>
  <cellStyles count="4">
    <cellStyle name="Good" xfId="1"/>
    <cellStyle name="Hyperlink" xfId="2" builtinId="8"/>
    <cellStyle name="Neutral" xfId="3"/>
    <cellStyle name="Normal" xfId="0" builtinId="0"/>
  </cellStyles>
  <dxfs count="0"/>
  <tableStyles count="0" defaultTableStyle="TableStyleMedium9"/>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insurancesplash.com/" TargetMode="External"/><Relationship Id="rId3" Type="http://schemas.openxmlformats.org/officeDocument/2006/relationships/hyperlink" Target="http://www.insurancesplash.com/" TargetMode="External"/><Relationship Id="rId7" Type="http://schemas.openxmlformats.org/officeDocument/2006/relationships/hyperlink" Target="http://www.insurancesplash.com/" TargetMode="External"/><Relationship Id="rId12" Type="http://schemas.openxmlformats.org/officeDocument/2006/relationships/printerSettings" Target="../printerSettings/printerSettings1.bin"/><Relationship Id="rId2" Type="http://schemas.openxmlformats.org/officeDocument/2006/relationships/hyperlink" Target="http://www.insurancesplash.com/" TargetMode="External"/><Relationship Id="rId1" Type="http://schemas.openxmlformats.org/officeDocument/2006/relationships/hyperlink" Target="http://www.insurancesplash.com/" TargetMode="External"/><Relationship Id="rId6" Type="http://schemas.openxmlformats.org/officeDocument/2006/relationships/hyperlink" Target="http://www.insurancesplash.com/" TargetMode="External"/><Relationship Id="rId11" Type="http://schemas.openxmlformats.org/officeDocument/2006/relationships/hyperlink" Target="http://www.insurancesplash.com/blog/roi-calculator/" TargetMode="External"/><Relationship Id="rId5" Type="http://schemas.openxmlformats.org/officeDocument/2006/relationships/hyperlink" Target="http://www.insurancesplash.com/" TargetMode="External"/><Relationship Id="rId10" Type="http://schemas.openxmlformats.org/officeDocument/2006/relationships/hyperlink" Target="http://www.insurancesplash.com/" TargetMode="External"/><Relationship Id="rId4" Type="http://schemas.openxmlformats.org/officeDocument/2006/relationships/hyperlink" Target="http://www.insurancesplash.com/" TargetMode="External"/><Relationship Id="rId9" Type="http://schemas.openxmlformats.org/officeDocument/2006/relationships/hyperlink" Target="http://www.insurancesplash.com/"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insurancesplash.com/insureme" TargetMode="External"/><Relationship Id="rId2" Type="http://schemas.openxmlformats.org/officeDocument/2006/relationships/hyperlink" Target="http://www.insurancesplash.com/netquote" TargetMode="External"/><Relationship Id="rId1" Type="http://schemas.openxmlformats.org/officeDocument/2006/relationships/hyperlink" Target="http://www.insurancesplash.com/agentinsider" TargetMode="External"/></Relationships>
</file>

<file path=xl/worksheets/sheet1.xml><?xml version="1.0" encoding="utf-8"?>
<worksheet xmlns="http://schemas.openxmlformats.org/spreadsheetml/2006/main" xmlns:r="http://schemas.openxmlformats.org/officeDocument/2006/relationships">
  <dimension ref="B1:K38"/>
  <sheetViews>
    <sheetView tabSelected="1" zoomScale="64" zoomScaleNormal="64" workbookViewId="0">
      <selection activeCell="B33" sqref="B33:K38"/>
    </sheetView>
  </sheetViews>
  <sheetFormatPr defaultColWidth="8.85546875" defaultRowHeight="16.5"/>
  <cols>
    <col min="1" max="1" width="3.42578125" style="1" customWidth="1"/>
    <col min="2" max="2" width="22.85546875" style="1" customWidth="1"/>
    <col min="3" max="3" width="22" style="1" customWidth="1"/>
    <col min="4" max="4" width="18.42578125" style="1" customWidth="1"/>
    <col min="5" max="5" width="16.7109375" style="1" customWidth="1"/>
    <col min="6" max="6" width="15" style="2" customWidth="1"/>
    <col min="7" max="7" width="16.140625" style="1" customWidth="1"/>
    <col min="8" max="8" width="18.7109375" style="1" customWidth="1"/>
    <col min="9" max="9" width="23.140625" style="1" customWidth="1"/>
    <col min="10" max="10" width="22.85546875" style="1" customWidth="1"/>
    <col min="11" max="11" width="21.140625" style="1" customWidth="1"/>
    <col min="12" max="16384" width="8.85546875" style="1"/>
  </cols>
  <sheetData>
    <row r="1" spans="2:11" ht="61.5">
      <c r="B1" s="31" t="s">
        <v>18</v>
      </c>
      <c r="C1" s="32"/>
      <c r="D1" s="32"/>
      <c r="E1" s="32"/>
      <c r="F1" s="32"/>
      <c r="G1" s="32"/>
      <c r="H1" s="32"/>
      <c r="I1" s="32"/>
      <c r="J1" s="32"/>
      <c r="K1" s="32"/>
    </row>
    <row r="2" spans="2:11">
      <c r="B2" s="33" t="s">
        <v>0</v>
      </c>
      <c r="C2" s="34"/>
      <c r="D2" s="34"/>
      <c r="E2" s="34"/>
      <c r="F2" s="34"/>
      <c r="G2" s="34"/>
      <c r="H2" s="34"/>
      <c r="I2" s="34"/>
      <c r="J2" s="34"/>
      <c r="K2" s="34"/>
    </row>
    <row r="3" spans="2:11" ht="14.1" customHeight="1">
      <c r="B3" s="35"/>
      <c r="C3" s="35"/>
      <c r="D3" s="35"/>
      <c r="E3" s="35"/>
      <c r="F3" s="35"/>
      <c r="G3" s="35"/>
      <c r="H3" s="35"/>
      <c r="I3" s="35"/>
      <c r="J3" s="35"/>
      <c r="K3" s="35"/>
    </row>
    <row r="4" spans="2:11" ht="63">
      <c r="B4" s="13" t="s">
        <v>9</v>
      </c>
      <c r="C4" s="14" t="s">
        <v>7</v>
      </c>
      <c r="D4" s="14" t="s">
        <v>8</v>
      </c>
      <c r="E4" s="14" t="s">
        <v>10</v>
      </c>
      <c r="F4" s="15" t="s">
        <v>5</v>
      </c>
      <c r="G4" s="14" t="s">
        <v>3</v>
      </c>
      <c r="H4" s="14" t="s">
        <v>4</v>
      </c>
      <c r="I4" s="14" t="s">
        <v>11</v>
      </c>
      <c r="J4" s="14" t="s">
        <v>2</v>
      </c>
      <c r="K4" s="14" t="s">
        <v>1</v>
      </c>
    </row>
    <row r="5" spans="2:11" ht="18.75">
      <c r="B5" s="5"/>
      <c r="C5" s="11"/>
      <c r="D5" s="11"/>
      <c r="E5" s="6"/>
      <c r="F5" s="17" t="str">
        <f t="shared" ref="F5:F28" si="0">IFERROR(D5/C5,"")</f>
        <v/>
      </c>
      <c r="G5" s="18" t="str">
        <f t="shared" ref="G5:G28" si="1">IF(E5*C5=0,"",E5*C5)</f>
        <v/>
      </c>
      <c r="H5" s="18" t="str">
        <f t="shared" ref="H5:H28" si="2">IFERROR((1/F5)*E5,"")</f>
        <v/>
      </c>
      <c r="I5" s="7"/>
      <c r="J5" s="19" t="str">
        <f>IF(I5=0,"",(I5*J31)/D5)</f>
        <v/>
      </c>
      <c r="K5" s="18" t="str">
        <f t="shared" ref="K5:K28" si="3">IFERROR((J5/H5),"")</f>
        <v/>
      </c>
    </row>
    <row r="6" spans="2:11" ht="18.75">
      <c r="B6" s="5"/>
      <c r="C6" s="11"/>
      <c r="D6" s="11"/>
      <c r="E6" s="6"/>
      <c r="F6" s="17" t="str">
        <f t="shared" si="0"/>
        <v/>
      </c>
      <c r="G6" s="18" t="str">
        <f t="shared" si="1"/>
        <v/>
      </c>
      <c r="H6" s="18" t="str">
        <f t="shared" si="2"/>
        <v/>
      </c>
      <c r="I6" s="7"/>
      <c r="J6" s="19" t="str">
        <f>IF(I6=0,"",(I6*J31)/D6)</f>
        <v/>
      </c>
      <c r="K6" s="18" t="str">
        <f t="shared" si="3"/>
        <v/>
      </c>
    </row>
    <row r="7" spans="2:11" ht="18.75">
      <c r="B7" s="5"/>
      <c r="C7" s="11"/>
      <c r="D7" s="11"/>
      <c r="E7" s="6"/>
      <c r="F7" s="17" t="str">
        <f t="shared" si="0"/>
        <v/>
      </c>
      <c r="G7" s="18" t="str">
        <f t="shared" si="1"/>
        <v/>
      </c>
      <c r="H7" s="18" t="str">
        <f t="shared" si="2"/>
        <v/>
      </c>
      <c r="I7" s="7"/>
      <c r="J7" s="19" t="str">
        <f>IF(I7=0,"",(I7*J31)/D7)</f>
        <v/>
      </c>
      <c r="K7" s="18" t="str">
        <f t="shared" si="3"/>
        <v/>
      </c>
    </row>
    <row r="8" spans="2:11" ht="18.75">
      <c r="B8" s="5"/>
      <c r="C8" s="11"/>
      <c r="D8" s="11"/>
      <c r="E8" s="6"/>
      <c r="F8" s="17" t="str">
        <f t="shared" si="0"/>
        <v/>
      </c>
      <c r="G8" s="18" t="str">
        <f t="shared" si="1"/>
        <v/>
      </c>
      <c r="H8" s="18" t="str">
        <f t="shared" si="2"/>
        <v/>
      </c>
      <c r="I8" s="7"/>
      <c r="J8" s="19" t="str">
        <f>IF(I8=0,"",(I8*J31)/D8)</f>
        <v/>
      </c>
      <c r="K8" s="18" t="str">
        <f t="shared" si="3"/>
        <v/>
      </c>
    </row>
    <row r="9" spans="2:11" ht="18.75">
      <c r="B9" s="5"/>
      <c r="C9" s="11"/>
      <c r="D9" s="11"/>
      <c r="E9" s="6"/>
      <c r="F9" s="17" t="str">
        <f t="shared" si="0"/>
        <v/>
      </c>
      <c r="G9" s="18" t="str">
        <f t="shared" si="1"/>
        <v/>
      </c>
      <c r="H9" s="18" t="str">
        <f t="shared" si="2"/>
        <v/>
      </c>
      <c r="I9" s="7"/>
      <c r="J9" s="19" t="str">
        <f>IF(I9=0,"",(I9*J31)/D9)</f>
        <v/>
      </c>
      <c r="K9" s="18" t="str">
        <f t="shared" si="3"/>
        <v/>
      </c>
    </row>
    <row r="10" spans="2:11" ht="18.75">
      <c r="B10" s="5"/>
      <c r="C10" s="11"/>
      <c r="D10" s="11"/>
      <c r="E10" s="6"/>
      <c r="F10" s="17" t="str">
        <f t="shared" si="0"/>
        <v/>
      </c>
      <c r="G10" s="18" t="str">
        <f t="shared" si="1"/>
        <v/>
      </c>
      <c r="H10" s="18" t="str">
        <f t="shared" si="2"/>
        <v/>
      </c>
      <c r="I10" s="7"/>
      <c r="J10" s="19" t="str">
        <f>IF(I10=0,"",(I10*J31)/D10)</f>
        <v/>
      </c>
      <c r="K10" s="18" t="str">
        <f t="shared" si="3"/>
        <v/>
      </c>
    </row>
    <row r="11" spans="2:11" ht="18.75">
      <c r="B11" s="5"/>
      <c r="C11" s="11"/>
      <c r="D11" s="11"/>
      <c r="E11" s="6"/>
      <c r="F11" s="17" t="str">
        <f t="shared" si="0"/>
        <v/>
      </c>
      <c r="G11" s="18" t="str">
        <f t="shared" si="1"/>
        <v/>
      </c>
      <c r="H11" s="18" t="str">
        <f t="shared" si="2"/>
        <v/>
      </c>
      <c r="I11" s="7"/>
      <c r="J11" s="19" t="str">
        <f>IF(I11=0,"",(I11*J31)/D11)</f>
        <v/>
      </c>
      <c r="K11" s="18" t="str">
        <f t="shared" si="3"/>
        <v/>
      </c>
    </row>
    <row r="12" spans="2:11" ht="18.75">
      <c r="B12" s="5"/>
      <c r="C12" s="11"/>
      <c r="D12" s="11"/>
      <c r="E12" s="6"/>
      <c r="F12" s="17" t="str">
        <f t="shared" si="0"/>
        <v/>
      </c>
      <c r="G12" s="18" t="str">
        <f t="shared" si="1"/>
        <v/>
      </c>
      <c r="H12" s="18" t="str">
        <f t="shared" si="2"/>
        <v/>
      </c>
      <c r="I12" s="7"/>
      <c r="J12" s="19" t="str">
        <f>IF(I12=0,"",(I12*J31)/D12)</f>
        <v/>
      </c>
      <c r="K12" s="18" t="str">
        <f t="shared" si="3"/>
        <v/>
      </c>
    </row>
    <row r="13" spans="2:11" ht="18.75">
      <c r="B13" s="5"/>
      <c r="C13" s="11"/>
      <c r="D13" s="11"/>
      <c r="E13" s="6"/>
      <c r="F13" s="17" t="str">
        <f t="shared" si="0"/>
        <v/>
      </c>
      <c r="G13" s="18" t="str">
        <f t="shared" si="1"/>
        <v/>
      </c>
      <c r="H13" s="18" t="str">
        <f t="shared" si="2"/>
        <v/>
      </c>
      <c r="I13" s="7"/>
      <c r="J13" s="19" t="str">
        <f>IF(I13=0,"",(I13*J31)/D13)</f>
        <v/>
      </c>
      <c r="K13" s="18" t="str">
        <f t="shared" si="3"/>
        <v/>
      </c>
    </row>
    <row r="14" spans="2:11" ht="18.75">
      <c r="B14" s="5"/>
      <c r="C14" s="11"/>
      <c r="D14" s="11"/>
      <c r="E14" s="6"/>
      <c r="F14" s="17" t="str">
        <f t="shared" si="0"/>
        <v/>
      </c>
      <c r="G14" s="18" t="str">
        <f t="shared" si="1"/>
        <v/>
      </c>
      <c r="H14" s="18" t="str">
        <f t="shared" si="2"/>
        <v/>
      </c>
      <c r="I14" s="7"/>
      <c r="J14" s="19" t="str">
        <f>IF(I14=0,"",(I14*J31)/D14)</f>
        <v/>
      </c>
      <c r="K14" s="18" t="str">
        <f t="shared" si="3"/>
        <v/>
      </c>
    </row>
    <row r="15" spans="2:11" ht="18.75">
      <c r="B15" s="5"/>
      <c r="C15" s="11"/>
      <c r="D15" s="11"/>
      <c r="E15" s="6"/>
      <c r="F15" s="17" t="str">
        <f t="shared" si="0"/>
        <v/>
      </c>
      <c r="G15" s="18" t="str">
        <f t="shared" si="1"/>
        <v/>
      </c>
      <c r="H15" s="18" t="str">
        <f t="shared" si="2"/>
        <v/>
      </c>
      <c r="I15" s="7"/>
      <c r="J15" s="19" t="str">
        <f>IF(I15=0,"",(I15*J31)/D15)</f>
        <v/>
      </c>
      <c r="K15" s="18" t="str">
        <f t="shared" si="3"/>
        <v/>
      </c>
    </row>
    <row r="16" spans="2:11" ht="18.75">
      <c r="B16" s="5"/>
      <c r="C16" s="11"/>
      <c r="D16" s="11"/>
      <c r="E16" s="6"/>
      <c r="F16" s="17" t="str">
        <f t="shared" si="0"/>
        <v/>
      </c>
      <c r="G16" s="18" t="str">
        <f t="shared" si="1"/>
        <v/>
      </c>
      <c r="H16" s="18" t="str">
        <f t="shared" si="2"/>
        <v/>
      </c>
      <c r="I16" s="7"/>
      <c r="J16" s="19" t="str">
        <f>IF(I16=0,"",(I16*J31)/D16)</f>
        <v/>
      </c>
      <c r="K16" s="18" t="str">
        <f t="shared" si="3"/>
        <v/>
      </c>
    </row>
    <row r="17" spans="2:11" ht="18.75">
      <c r="B17" s="5"/>
      <c r="C17" s="11"/>
      <c r="D17" s="11"/>
      <c r="E17" s="6"/>
      <c r="F17" s="17" t="str">
        <f t="shared" si="0"/>
        <v/>
      </c>
      <c r="G17" s="18" t="str">
        <f t="shared" si="1"/>
        <v/>
      </c>
      <c r="H17" s="18" t="str">
        <f t="shared" si="2"/>
        <v/>
      </c>
      <c r="I17" s="7"/>
      <c r="J17" s="19" t="str">
        <f>IF(I17=0,"",(I17*J31)/D17)</f>
        <v/>
      </c>
      <c r="K17" s="18" t="str">
        <f t="shared" si="3"/>
        <v/>
      </c>
    </row>
    <row r="18" spans="2:11" ht="18.75">
      <c r="B18" s="5" t="s">
        <v>12</v>
      </c>
      <c r="C18" s="11"/>
      <c r="D18" s="11"/>
      <c r="E18" s="6"/>
      <c r="F18" s="17" t="str">
        <f>IFERROR(D18/C18,"")</f>
        <v/>
      </c>
      <c r="G18" s="18" t="str">
        <f t="shared" si="1"/>
        <v/>
      </c>
      <c r="H18" s="18" t="str">
        <f t="shared" si="2"/>
        <v/>
      </c>
      <c r="I18" s="7"/>
      <c r="J18" s="19" t="str">
        <f>IF(I18=0,"",(I18*J31)/D18)</f>
        <v/>
      </c>
      <c r="K18" s="18" t="str">
        <f t="shared" si="3"/>
        <v/>
      </c>
    </row>
    <row r="19" spans="2:11" ht="18.75">
      <c r="B19" s="5"/>
      <c r="C19" s="11"/>
      <c r="D19" s="11"/>
      <c r="E19" s="6"/>
      <c r="F19" s="17" t="str">
        <f t="shared" si="0"/>
        <v/>
      </c>
      <c r="G19" s="18" t="str">
        <f t="shared" si="1"/>
        <v/>
      </c>
      <c r="H19" s="18" t="str">
        <f t="shared" si="2"/>
        <v/>
      </c>
      <c r="I19" s="7"/>
      <c r="J19" s="19" t="str">
        <f>IF(I19=0,"",(I19*J31)/D19)</f>
        <v/>
      </c>
      <c r="K19" s="18" t="str">
        <f t="shared" si="3"/>
        <v/>
      </c>
    </row>
    <row r="20" spans="2:11" ht="18.75">
      <c r="B20" s="5" t="s">
        <v>13</v>
      </c>
      <c r="C20" s="11">
        <v>100</v>
      </c>
      <c r="D20" s="11">
        <v>32</v>
      </c>
      <c r="E20" s="6">
        <v>11</v>
      </c>
      <c r="F20" s="17">
        <f t="shared" si="0"/>
        <v>0.32</v>
      </c>
      <c r="G20" s="18">
        <f t="shared" si="1"/>
        <v>1100</v>
      </c>
      <c r="H20" s="18">
        <f t="shared" si="2"/>
        <v>34.375</v>
      </c>
      <c r="I20" s="7">
        <v>17500</v>
      </c>
      <c r="J20" s="19">
        <f>IF(I20=0,"",(I20*J31)/D20)</f>
        <v>82.03125</v>
      </c>
      <c r="K20" s="18">
        <f t="shared" si="3"/>
        <v>2.3863636363636362</v>
      </c>
    </row>
    <row r="21" spans="2:11" ht="18.75">
      <c r="B21" s="5" t="s">
        <v>14</v>
      </c>
      <c r="C21" s="11">
        <v>50</v>
      </c>
      <c r="D21" s="11">
        <v>21</v>
      </c>
      <c r="E21" s="6">
        <v>8</v>
      </c>
      <c r="F21" s="17">
        <f t="shared" si="0"/>
        <v>0.42</v>
      </c>
      <c r="G21" s="18">
        <f t="shared" si="1"/>
        <v>400</v>
      </c>
      <c r="H21" s="18">
        <f t="shared" si="2"/>
        <v>19.047619047619047</v>
      </c>
      <c r="I21" s="7">
        <v>12000</v>
      </c>
      <c r="J21" s="19">
        <f>IF(I21=0,"",(I21*J31)/D21)</f>
        <v>85.714285714285708</v>
      </c>
      <c r="K21" s="18">
        <f t="shared" si="3"/>
        <v>4.5</v>
      </c>
    </row>
    <row r="22" spans="2:11" ht="18.75">
      <c r="B22" s="5" t="s">
        <v>15</v>
      </c>
      <c r="C22" s="11">
        <v>47</v>
      </c>
      <c r="D22" s="11">
        <v>16</v>
      </c>
      <c r="E22" s="6">
        <v>10</v>
      </c>
      <c r="F22" s="17">
        <f t="shared" si="0"/>
        <v>0.34042553191489361</v>
      </c>
      <c r="G22" s="18">
        <f t="shared" si="1"/>
        <v>470</v>
      </c>
      <c r="H22" s="18">
        <f t="shared" si="2"/>
        <v>29.375</v>
      </c>
      <c r="I22" s="7">
        <v>13000</v>
      </c>
      <c r="J22" s="19">
        <f>IF(I22=0,"",(I22*J31)/D22)</f>
        <v>121.875</v>
      </c>
      <c r="K22" s="18">
        <f t="shared" si="3"/>
        <v>4.1489361702127656</v>
      </c>
    </row>
    <row r="23" spans="2:11" ht="18.75">
      <c r="B23" s="5"/>
      <c r="C23" s="11"/>
      <c r="D23" s="11"/>
      <c r="E23" s="6"/>
      <c r="F23" s="17" t="str">
        <f t="shared" si="0"/>
        <v/>
      </c>
      <c r="G23" s="18" t="str">
        <f t="shared" si="1"/>
        <v/>
      </c>
      <c r="H23" s="18" t="str">
        <f t="shared" si="2"/>
        <v/>
      </c>
      <c r="I23" s="7"/>
      <c r="J23" s="19" t="str">
        <f>IF(I23=0,"",(I23*J31)/D23)</f>
        <v/>
      </c>
      <c r="K23" s="18" t="str">
        <f t="shared" si="3"/>
        <v/>
      </c>
    </row>
    <row r="24" spans="2:11" ht="18.75">
      <c r="B24" s="5"/>
      <c r="C24" s="11"/>
      <c r="D24" s="11"/>
      <c r="E24" s="6"/>
      <c r="F24" s="17" t="str">
        <f t="shared" si="0"/>
        <v/>
      </c>
      <c r="G24" s="18" t="str">
        <f t="shared" si="1"/>
        <v/>
      </c>
      <c r="H24" s="18" t="str">
        <f t="shared" si="2"/>
        <v/>
      </c>
      <c r="I24" s="7"/>
      <c r="J24" s="19" t="str">
        <f>IF(I24=0,"",(I24*J31)/D24)</f>
        <v/>
      </c>
      <c r="K24" s="18" t="str">
        <f t="shared" si="3"/>
        <v/>
      </c>
    </row>
    <row r="25" spans="2:11" ht="18.75">
      <c r="B25" s="5"/>
      <c r="C25" s="11"/>
      <c r="D25" s="11"/>
      <c r="E25" s="6"/>
      <c r="F25" s="17" t="str">
        <f t="shared" si="0"/>
        <v/>
      </c>
      <c r="G25" s="18" t="str">
        <f t="shared" si="1"/>
        <v/>
      </c>
      <c r="H25" s="18" t="str">
        <f t="shared" si="2"/>
        <v/>
      </c>
      <c r="I25" s="7"/>
      <c r="J25" s="19" t="str">
        <f>IF(I25=0,"",(I25*J31)/D25)</f>
        <v/>
      </c>
      <c r="K25" s="18" t="str">
        <f t="shared" si="3"/>
        <v/>
      </c>
    </row>
    <row r="26" spans="2:11" ht="18.75">
      <c r="B26" s="5"/>
      <c r="C26" s="11"/>
      <c r="D26" s="11"/>
      <c r="E26" s="6"/>
      <c r="F26" s="17" t="str">
        <f t="shared" si="0"/>
        <v/>
      </c>
      <c r="G26" s="18" t="str">
        <f t="shared" si="1"/>
        <v/>
      </c>
      <c r="H26" s="18" t="str">
        <f t="shared" si="2"/>
        <v/>
      </c>
      <c r="I26" s="7"/>
      <c r="J26" s="19" t="str">
        <f>IF(I26=0,"",(I26*J31)/D26)</f>
        <v/>
      </c>
      <c r="K26" s="18" t="str">
        <f t="shared" si="3"/>
        <v/>
      </c>
    </row>
    <row r="27" spans="2:11" ht="18.75">
      <c r="B27" s="5"/>
      <c r="C27" s="11"/>
      <c r="D27" s="11"/>
      <c r="E27" s="6"/>
      <c r="F27" s="17" t="str">
        <f t="shared" si="0"/>
        <v/>
      </c>
      <c r="G27" s="18" t="str">
        <f t="shared" si="1"/>
        <v/>
      </c>
      <c r="H27" s="18" t="str">
        <f t="shared" si="2"/>
        <v/>
      </c>
      <c r="I27" s="7"/>
      <c r="J27" s="19" t="str">
        <f>IF(I27=0,"",(I27*J31)/D27)</f>
        <v/>
      </c>
      <c r="K27" s="18" t="str">
        <f t="shared" si="3"/>
        <v/>
      </c>
    </row>
    <row r="28" spans="2:11" ht="18.75">
      <c r="B28" s="5"/>
      <c r="C28" s="11"/>
      <c r="D28" s="11"/>
      <c r="E28" s="6"/>
      <c r="F28" s="17" t="str">
        <f t="shared" si="0"/>
        <v/>
      </c>
      <c r="G28" s="18" t="str">
        <f t="shared" si="1"/>
        <v/>
      </c>
      <c r="H28" s="18" t="str">
        <f t="shared" si="2"/>
        <v/>
      </c>
      <c r="I28" s="7"/>
      <c r="J28" s="19" t="str">
        <f>IF(I28=0,"",(I28*J31)/D28)</f>
        <v/>
      </c>
      <c r="K28" s="18" t="str">
        <f t="shared" si="3"/>
        <v/>
      </c>
    </row>
    <row r="29" spans="2:11" ht="18.75">
      <c r="B29" s="3"/>
      <c r="C29" s="10">
        <f>SUM(C5:C28)</f>
        <v>197</v>
      </c>
      <c r="D29" s="10">
        <f>SUM(D5:D28)</f>
        <v>69</v>
      </c>
      <c r="E29" s="8">
        <f>AVERAGE(E5:E28)</f>
        <v>9.6666666666666661</v>
      </c>
      <c r="F29" s="4">
        <f>AVERAGE(F5:F28)</f>
        <v>0.36014184397163124</v>
      </c>
      <c r="G29" s="8">
        <f>SUM(G5:G28)</f>
        <v>1970</v>
      </c>
      <c r="H29" s="8">
        <f>AVERAGE(H5:H28)</f>
        <v>27.599206349206352</v>
      </c>
      <c r="I29" s="9">
        <f>SUM(I5:I28)</f>
        <v>42500</v>
      </c>
      <c r="J29" s="8">
        <f>AVERAGE(J5:J28)</f>
        <v>96.540178571428569</v>
      </c>
      <c r="K29" s="8">
        <f>AVERAGE(K5:K28)</f>
        <v>3.6784332688588006</v>
      </c>
    </row>
    <row r="30" spans="2:11" ht="18.75">
      <c r="B30" s="3"/>
      <c r="C30" s="3"/>
      <c r="D30" s="3"/>
      <c r="E30" s="3"/>
      <c r="F30" s="4"/>
      <c r="G30" s="3"/>
      <c r="H30" s="3"/>
      <c r="I30" s="3"/>
      <c r="J30" s="3"/>
      <c r="K30" s="8"/>
    </row>
    <row r="31" spans="2:11" ht="21">
      <c r="B31" s="36" t="s">
        <v>16</v>
      </c>
      <c r="C31" s="37"/>
      <c r="D31" s="38" t="s">
        <v>17</v>
      </c>
      <c r="E31" s="39"/>
      <c r="F31" s="40"/>
      <c r="I31" s="16" t="s">
        <v>6</v>
      </c>
      <c r="J31" s="12">
        <v>0.15</v>
      </c>
    </row>
    <row r="32" spans="2:11" ht="17.25" thickBot="1"/>
    <row r="33" spans="2:11">
      <c r="B33" s="22" t="s">
        <v>22</v>
      </c>
      <c r="C33" s="23"/>
      <c r="D33" s="23"/>
      <c r="E33" s="23"/>
      <c r="F33" s="23"/>
      <c r="G33" s="23"/>
      <c r="H33" s="23"/>
      <c r="I33" s="23"/>
      <c r="J33" s="23"/>
      <c r="K33" s="24"/>
    </row>
    <row r="34" spans="2:11">
      <c r="B34" s="25"/>
      <c r="C34" s="26"/>
      <c r="D34" s="26"/>
      <c r="E34" s="26"/>
      <c r="F34" s="26"/>
      <c r="G34" s="26"/>
      <c r="H34" s="26"/>
      <c r="I34" s="26"/>
      <c r="J34" s="26"/>
      <c r="K34" s="27"/>
    </row>
    <row r="35" spans="2:11">
      <c r="B35" s="25"/>
      <c r="C35" s="26"/>
      <c r="D35" s="26"/>
      <c r="E35" s="26"/>
      <c r="F35" s="26"/>
      <c r="G35" s="26"/>
      <c r="H35" s="26"/>
      <c r="I35" s="26"/>
      <c r="J35" s="26"/>
      <c r="K35" s="27"/>
    </row>
    <row r="36" spans="2:11">
      <c r="B36" s="25"/>
      <c r="C36" s="26"/>
      <c r="D36" s="26"/>
      <c r="E36" s="26"/>
      <c r="F36" s="26"/>
      <c r="G36" s="26"/>
      <c r="H36" s="26"/>
      <c r="I36" s="26"/>
      <c r="J36" s="26"/>
      <c r="K36" s="27"/>
    </row>
    <row r="37" spans="2:11">
      <c r="B37" s="25"/>
      <c r="C37" s="26"/>
      <c r="D37" s="26"/>
      <c r="E37" s="26"/>
      <c r="F37" s="26"/>
      <c r="G37" s="26"/>
      <c r="H37" s="26"/>
      <c r="I37" s="26"/>
      <c r="J37" s="26"/>
      <c r="K37" s="27"/>
    </row>
    <row r="38" spans="2:11" ht="17.25" thickBot="1">
      <c r="B38" s="28"/>
      <c r="C38" s="29"/>
      <c r="D38" s="29"/>
      <c r="E38" s="29"/>
      <c r="F38" s="29"/>
      <c r="G38" s="29"/>
      <c r="H38" s="29"/>
      <c r="I38" s="29"/>
      <c r="J38" s="29"/>
      <c r="K38" s="30"/>
    </row>
  </sheetData>
  <mergeCells count="6">
    <mergeCell ref="B33:K38"/>
    <mergeCell ref="B1:K1"/>
    <mergeCell ref="B2:K2"/>
    <mergeCell ref="B3:K3"/>
    <mergeCell ref="B31:C31"/>
    <mergeCell ref="D31:F31"/>
  </mergeCells>
  <phoneticPr fontId="3" type="noConversion"/>
  <dataValidations xWindow="568" yWindow="311" count="11">
    <dataValidation allowBlank="1" showInputMessage="1" showErrorMessage="1" promptTitle="Cost For Each Lead" prompt="Enter the cost of each of this type of lead. If it varies, take your best estimate of the average cost." sqref="E4"/>
    <dataValidation allowBlank="1" showInputMessage="1" showErrorMessage="1" promptTitle="Lead Source" prompt="Enter the name of the lead source here. (For example: NetQuote, AgentInsider, InsureMe, etc)" sqref="B4"/>
    <dataValidation allowBlank="1" showInputMessage="1" showErrorMessage="1" promptTitle="Total # of Leads Purchased" prompt="Enter the total number of leads you purchased from this lead provider during the time period you're measuring._x000d_" sqref="C4"/>
    <dataValidation allowBlank="1" showInputMessage="1" showErrorMessage="1" promptTitle="Total # of Leads Closed" prompt="Enter the total number of sales made from this lead source during the time period you're measuring." sqref="D4"/>
    <dataValidation allowBlank="1" showInputMessage="1" showErrorMessage="1" promptTitle="Lead Close Ratio" prompt="This column will tell you the ratio of leads your agency is closing based on the Total Number of Leads Purchased and the Total Number of Leads Closed. The higher the percentage, the easier it is for your agency to close these leads." sqref="F4"/>
    <dataValidation allowBlank="1" showInputMessage="1" showErrorMessage="1" promptTitle="Total Cost of Leads" prompt="This column will calculate the total amount of money your agency spent on this type of leads based on the Cost For Each Lead and the Total Number of Leads Purchased." sqref="G4"/>
    <dataValidation allowBlank="1" showInputMessage="1" showErrorMessage="1" promptTitle="Average Cost Per Sale" prompt="This column will calculate how much your agency pays to get one sale from this lead source. It's based off your agency's Lead Close Ratio and the Cost For Each Lead. The lower the " sqref="H4"/>
    <dataValidation allowBlank="1" showInputMessage="1" showErrorMessage="1" promptTitle="Total Premium Written" prompt="Enter the total amount of insurance premium your agency made from sales of these leads during the measured time period." sqref="I4"/>
    <dataValidation allowBlank="1" showInputMessage="1" showErrorMessage="1" promptTitle="Average Commission Per Sale" prompt="This column will calculate how much your agency makes on average for each sale resulting from this lead type. _x000d_" sqref="J4"/>
    <dataValidation allowBlank="1" showInputMessage="1" showErrorMessage="1" promptTitle="ROI on Every Dollar Spent" prompt="This column will calculate the Return on Investment of every dollar you spend on this lead source." sqref="K4"/>
    <dataValidation allowBlank="1" showInputMessage="1" showErrorMessage="1" promptTitle="Commission Percentage" prompt="Enter your average commission percentage on newly written premium. This field is used to calculate Average Commission Per Sale and ROI on Every Dollar Spent. It's only necessary if you use the Total Premium written column." sqref="I31"/>
  </dataValidations>
  <hyperlinks>
    <hyperlink ref="B2" r:id="rId1" display="Created by InsuranceSplash.com "/>
    <hyperlink ref="C2" r:id="rId2" display="http://www.insurancesplash.com"/>
    <hyperlink ref="D2" r:id="rId3" display="http://www.insurancesplash.com"/>
    <hyperlink ref="E2" r:id="rId4" display="http://www.insurancesplash.com"/>
    <hyperlink ref="F2" r:id="rId5" display="http://www.insurancesplash.com"/>
    <hyperlink ref="G2" r:id="rId6" display="http://www.insurancesplash.com"/>
    <hyperlink ref="H2" r:id="rId7" display="http://www.insurancesplash.com"/>
    <hyperlink ref="I2" r:id="rId8" display="http://www.insurancesplash.com"/>
    <hyperlink ref="J2" r:id="rId9" display="http://www.insurancesplash.com"/>
    <hyperlink ref="K2" r:id="rId10" display="http://www.insurancesplash.com"/>
    <hyperlink ref="B33:K38" r:id="rId11" display="For more information about using this tool, Click Here to read about it on the InsuranceSplash blog."/>
  </hyperlinks>
  <pageMargins left="0.7" right="0.7" top="0.75" bottom="0.75" header="0.3" footer="0.3"/>
  <pageSetup orientation="portrait" horizontalDpi="4294967292" verticalDpi="4294967292" r:id="rId12"/>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dimension ref="A1:A8"/>
  <sheetViews>
    <sheetView workbookViewId="0">
      <selection activeCell="A14" sqref="A14"/>
    </sheetView>
  </sheetViews>
  <sheetFormatPr defaultColWidth="8.85546875" defaultRowHeight="15"/>
  <cols>
    <col min="1" max="1" width="91.7109375" customWidth="1"/>
    <col min="2" max="3" width="9.140625" customWidth="1"/>
  </cols>
  <sheetData>
    <row r="1" spans="1:1" ht="23.25">
      <c r="A1" s="21" t="s">
        <v>23</v>
      </c>
    </row>
    <row r="4" spans="1:1">
      <c r="A4" s="20" t="s">
        <v>19</v>
      </c>
    </row>
    <row r="6" spans="1:1">
      <c r="A6" s="20" t="s">
        <v>20</v>
      </c>
    </row>
    <row r="8" spans="1:1">
      <c r="A8" s="20" t="s">
        <v>21</v>
      </c>
    </row>
  </sheetData>
  <phoneticPr fontId="3" type="noConversion"/>
  <hyperlinks>
    <hyperlink ref="A4" r:id="rId1" display="Click Here to get $100 in free leads from Agent Insider"/>
    <hyperlink ref="A6" r:id="rId2"/>
    <hyperlink ref="A8" r:id="rId3"/>
  </hyperlinks>
  <pageMargins left="0.7" right="0.7" top="0.75" bottom="0.75" header="0.3" footer="0.3"/>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85546875" defaultRowHeight="15"/>
  <sheetData/>
  <pageMargins left="0.7" right="0.7" top="0.75" bottom="0.75" header="0.3" footer="0.3"/>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Lead ROI Calculator</vt:lpstr>
      <vt:lpstr>Lead Offers</vt:lpstr>
      <vt:lpstr>Sheet3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dc:creator>
  <cp:lastModifiedBy>John</cp:lastModifiedBy>
  <dcterms:created xsi:type="dcterms:W3CDTF">2014-05-19T17:43:39Z</dcterms:created>
  <dcterms:modified xsi:type="dcterms:W3CDTF">2014-05-20T18:43:17Z</dcterms:modified>
</cp:coreProperties>
</file>